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firstSheet="1" activeTab="1"/>
  </bookViews>
  <sheets>
    <sheet name="Sheet1" sheetId="1" state="hidden" r:id="rId1"/>
    <sheet name="IFA vessels" sheetId="2" r:id="rId2"/>
  </sheets>
  <definedNames>
    <definedName name="_xlnm.Print_Area" localSheetId="1">'IFA vessels'!$A$1:$C$28</definedName>
  </definedNames>
  <calcPr fullCalcOnLoad="1"/>
</workbook>
</file>

<file path=xl/sharedStrings.xml><?xml version="1.0" encoding="utf-8"?>
<sst xmlns="http://schemas.openxmlformats.org/spreadsheetml/2006/main" count="121" uniqueCount="91">
  <si>
    <t>Updated January 1999</t>
  </si>
  <si>
    <t>Columbia</t>
  </si>
  <si>
    <t>Matanuska</t>
  </si>
  <si>
    <t>Malaspina</t>
  </si>
  <si>
    <t>Taku</t>
  </si>
  <si>
    <t>Aurora</t>
  </si>
  <si>
    <t>Leconte</t>
  </si>
  <si>
    <t>Tustumena</t>
  </si>
  <si>
    <t>Bartlett</t>
  </si>
  <si>
    <t>Kennicott</t>
  </si>
  <si>
    <t>DATE COMPLETED</t>
  </si>
  <si>
    <t>LENGTH (feet)</t>
  </si>
  <si>
    <t>BEAM (feet)</t>
  </si>
  <si>
    <t>85</t>
  </si>
  <si>
    <t>LOADED DRAFT</t>
  </si>
  <si>
    <t>17'-6 3/4"</t>
  </si>
  <si>
    <t>16'-11 5/8"</t>
  </si>
  <si>
    <t>16'-11 3/8"</t>
  </si>
  <si>
    <t>16' 11"</t>
  </si>
  <si>
    <t>13'-10 7/8"</t>
  </si>
  <si>
    <t>14'-4 1/2"</t>
  </si>
  <si>
    <t>13'-3"</t>
  </si>
  <si>
    <t>17'-6"</t>
  </si>
  <si>
    <t>INT'L TONNAGE:         Gross</t>
  </si>
  <si>
    <t xml:space="preserve">                                       Net</t>
  </si>
  <si>
    <t>DOMESTIC Tonnage:  Gross</t>
  </si>
  <si>
    <t>HORSEPOWER</t>
  </si>
  <si>
    <t>13,380</t>
  </si>
  <si>
    <t>SERVICE SPEED (knots)</t>
  </si>
  <si>
    <t>16.75</t>
  </si>
  <si>
    <t>FUEL CONSUMPTION (GPH)*</t>
  </si>
  <si>
    <t>CREW CAPACITY</t>
  </si>
  <si>
    <t>PASSENGER CAPACITY</t>
  </si>
  <si>
    <t>522 (winter)</t>
  </si>
  <si>
    <t>498 (winter)</t>
  </si>
  <si>
    <t>516 (winter)</t>
  </si>
  <si>
    <t>748 - SE</t>
  </si>
  <si>
    <t>(U.S.C.G. authorized)</t>
  </si>
  <si>
    <t>971 (sum)</t>
  </si>
  <si>
    <t>745 (sum)</t>
  </si>
  <si>
    <t>701 (sum)</t>
  </si>
  <si>
    <t>500-SW</t>
  </si>
  <si>
    <t>PASSENGER CAPACITY*</t>
  </si>
  <si>
    <t>500 (winter)</t>
  </si>
  <si>
    <t>AMHS Booking Limits</t>
  </si>
  <si>
    <t>625 (sum)</t>
  </si>
  <si>
    <t>Staterooms - 4 berth</t>
  </si>
  <si>
    <t>n/a</t>
  </si>
  <si>
    <t>Staterooms - 3 berth</t>
  </si>
  <si>
    <t>Staterooms - 2 berth</t>
  </si>
  <si>
    <t>Staterooms - Handicap (4 b)</t>
  </si>
  <si>
    <t>Staterooms - Handicap (2 b)</t>
  </si>
  <si>
    <t>TOTAL STATEROOMS</t>
  </si>
  <si>
    <t>TOTAL BERTHS</t>
  </si>
  <si>
    <t>Vehicle Capacity* (linear ft.)</t>
  </si>
  <si>
    <t>(approx. number of vehicles)</t>
  </si>
  <si>
    <t>MAX # OF VANS</t>
  </si>
  <si>
    <t>(based on wt. certificates)</t>
  </si>
  <si>
    <t>Gallons per hour fuel consumption figures are averages based on calendar year 1996 weekly engineering reports, and include fuel usage to generate heat and electricity.</t>
  </si>
  <si>
    <t xml:space="preserve"> Vehicle capacity is measured in 20-foot units of car deck space.</t>
  </si>
  <si>
    <t xml:space="preserve">These capacity figures represent functional booking limits, not Coast Guard authorized capacity.  </t>
  </si>
  <si>
    <t>Date completed</t>
  </si>
  <si>
    <t>Displacement - Long tons</t>
  </si>
  <si>
    <t>Domestic tonnage:  Gross</t>
  </si>
  <si>
    <t>Service speed (knots)</t>
  </si>
  <si>
    <t>Crew capacity</t>
  </si>
  <si>
    <t>Passenger capacity (USCG)</t>
  </si>
  <si>
    <t>Total stateooms</t>
  </si>
  <si>
    <t>Total berths</t>
  </si>
  <si>
    <t>International tonnage:   Gross</t>
  </si>
  <si>
    <t>Vehicle capacity - linear feet</t>
  </si>
  <si>
    <t>Fuel consumption (GPH)</t>
  </si>
  <si>
    <t>Horsepower @ service speed</t>
  </si>
  <si>
    <t>Net: cubic capacity</t>
  </si>
  <si>
    <t>Staterooms - ADA (4 berth)</t>
  </si>
  <si>
    <t>Staterooms - ADA (2 berth)</t>
  </si>
  <si>
    <t>Inter-island Ferry Authority</t>
  </si>
  <si>
    <t>Prince of Wales</t>
  </si>
  <si>
    <t>Stikine</t>
  </si>
  <si>
    <t>Updated 2008</t>
  </si>
  <si>
    <t>(approx. number of 20' vehicles)</t>
  </si>
  <si>
    <t>*Crew of 5 plus concession staff</t>
  </si>
  <si>
    <t>Length</t>
  </si>
  <si>
    <t>Beam</t>
  </si>
  <si>
    <t>198'</t>
  </si>
  <si>
    <t>11' - 0"</t>
  </si>
  <si>
    <t>5 + ?*</t>
  </si>
  <si>
    <t>http://www.interislandferry.com/vessels.html</t>
  </si>
  <si>
    <t>51'</t>
  </si>
  <si>
    <t>Van capacity (28') - booking limit</t>
  </si>
  <si>
    <t>Loaded draft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</si>
</sst>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MT"/>
      <family val="0"/>
    </font>
    <font>
      <b/>
      <sz val="12"/>
      <name val="Arial"/>
      <family val="2"/>
    </font>
    <font>
      <sz val="10"/>
      <name val="Arial MT"/>
      <family val="0"/>
    </font>
    <font>
      <sz val="10"/>
      <name val="Arial"/>
      <family val="0"/>
    </font>
    <font>
      <b/>
      <i/>
      <sz val="10"/>
      <name val="Arial MT"/>
      <family val="0"/>
    </font>
    <font>
      <sz val="8"/>
      <name val="Arial"/>
      <family val="0"/>
    </font>
    <font>
      <sz val="8"/>
      <name val="Arial MT"/>
      <family val="0"/>
    </font>
    <font>
      <b/>
      <i/>
      <sz val="12"/>
      <name val="Arial"/>
      <family val="2"/>
    </font>
    <font>
      <b/>
      <sz val="2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/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NumberFormat="1" applyFont="1" applyAlignment="1">
      <alignment/>
    </xf>
    <xf numFmtId="0" fontId="8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4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 vertical="top"/>
    </xf>
    <xf numFmtId="3" fontId="7" fillId="0" borderId="24" xfId="0" applyNumberFormat="1" applyFont="1" applyBorder="1" applyAlignment="1">
      <alignment horizontal="center" vertical="top"/>
    </xf>
    <xf numFmtId="3" fontId="7" fillId="0" borderId="25" xfId="0" applyNumberFormat="1" applyFont="1" applyBorder="1" applyAlignment="1">
      <alignment horizontal="center" vertical="top"/>
    </xf>
    <xf numFmtId="3" fontId="7" fillId="0" borderId="2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3" fontId="7" fillId="0" borderId="20" xfId="0" applyNumberFormat="1" applyFont="1" applyBorder="1" applyAlignment="1">
      <alignment horizontal="center" vertical="top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4" fillId="0" borderId="0" xfId="0" applyNumberFormat="1" applyFont="1" applyAlignment="1">
      <alignment vertical="top"/>
    </xf>
    <xf numFmtId="0" fontId="6" fillId="0" borderId="2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center" vertical="top"/>
    </xf>
    <xf numFmtId="0" fontId="7" fillId="0" borderId="26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top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0" fontId="0" fillId="0" borderId="42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39" xfId="0" applyNumberFormat="1" applyFont="1" applyBorder="1" applyAlignment="1">
      <alignment horizontal="right" vertical="center"/>
    </xf>
    <xf numFmtId="0" fontId="0" fillId="0" borderId="42" xfId="0" applyNumberFormat="1" applyFont="1" applyBorder="1" applyAlignment="1">
      <alignment horizontal="right" vertical="center"/>
    </xf>
    <xf numFmtId="0" fontId="0" fillId="0" borderId="36" xfId="0" applyNumberFormat="1" applyFont="1" applyBorder="1" applyAlignment="1">
      <alignment horizontal="right" vertical="center"/>
    </xf>
    <xf numFmtId="0" fontId="0" fillId="0" borderId="37" xfId="0" applyNumberFormat="1" applyFont="1" applyBorder="1" applyAlignment="1">
      <alignment horizontal="right" vertical="center"/>
    </xf>
    <xf numFmtId="0" fontId="5" fillId="0" borderId="43" xfId="0" applyNumberFormat="1" applyFont="1" applyBorder="1" applyAlignment="1">
      <alignment horizontal="right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43" xfId="0" applyNumberFormat="1" applyFont="1" applyBorder="1" applyAlignment="1">
      <alignment horizontal="center"/>
    </xf>
    <xf numFmtId="0" fontId="12" fillId="0" borderId="47" xfId="0" applyNumberFormat="1" applyFont="1" applyBorder="1" applyAlignment="1">
      <alignment horizontal="center"/>
    </xf>
    <xf numFmtId="0" fontId="12" fillId="0" borderId="48" xfId="0" applyNumberFormat="1" applyFont="1" applyBorder="1" applyAlignment="1">
      <alignment horizontal="center"/>
    </xf>
    <xf numFmtId="0" fontId="0" fillId="0" borderId="49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left" vertical="center"/>
    </xf>
    <xf numFmtId="3" fontId="0" fillId="0" borderId="35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left" vertical="center"/>
    </xf>
    <xf numFmtId="3" fontId="0" fillId="0" borderId="25" xfId="0" applyNumberFormat="1" applyFont="1" applyFill="1" applyBorder="1" applyAlignment="1">
      <alignment horizontal="right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B1">
      <selection activeCell="J27" sqref="J27"/>
    </sheetView>
  </sheetViews>
  <sheetFormatPr defaultColWidth="8.88671875" defaultRowHeight="15"/>
  <cols>
    <col min="1" max="1" width="20.5546875" style="2" customWidth="1"/>
    <col min="2" max="2" width="8.10546875" style="2" customWidth="1"/>
    <col min="3" max="3" width="8.77734375" style="2" customWidth="1"/>
    <col min="4" max="4" width="8.3359375" style="2" customWidth="1"/>
    <col min="5" max="5" width="6.5546875" style="2" customWidth="1"/>
    <col min="6" max="6" width="7.99609375" style="2" customWidth="1"/>
    <col min="7" max="7" width="7.88671875" style="2" customWidth="1"/>
    <col min="8" max="8" width="8.88671875" style="2" customWidth="1"/>
    <col min="9" max="9" width="7.21484375" style="2" customWidth="1"/>
    <col min="10" max="16384" width="8.88671875" style="2" customWidth="1"/>
  </cols>
  <sheetData>
    <row r="1" spans="1:10" ht="14.25" thickBot="1" thickTop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8" t="s">
        <v>9</v>
      </c>
    </row>
    <row r="2" spans="1:10" ht="13.5" thickTop="1">
      <c r="A2" s="9" t="s">
        <v>10</v>
      </c>
      <c r="B2" s="10">
        <v>1974</v>
      </c>
      <c r="C2" s="11">
        <v>1963</v>
      </c>
      <c r="D2" s="11">
        <v>1963</v>
      </c>
      <c r="E2" s="11">
        <v>1963</v>
      </c>
      <c r="F2" s="11">
        <v>1977</v>
      </c>
      <c r="G2" s="11">
        <v>1974</v>
      </c>
      <c r="H2" s="11">
        <v>1964</v>
      </c>
      <c r="I2" s="12">
        <v>1969</v>
      </c>
      <c r="J2" s="13">
        <v>1998</v>
      </c>
    </row>
    <row r="3" spans="1:10" ht="12.75">
      <c r="A3" s="14" t="s">
        <v>11</v>
      </c>
      <c r="B3" s="15">
        <v>418</v>
      </c>
      <c r="C3" s="16">
        <v>408</v>
      </c>
      <c r="D3" s="16">
        <v>408</v>
      </c>
      <c r="E3" s="16">
        <v>352</v>
      </c>
      <c r="F3" s="16">
        <v>235</v>
      </c>
      <c r="G3" s="16">
        <v>235</v>
      </c>
      <c r="H3" s="16">
        <v>296</v>
      </c>
      <c r="I3" s="17">
        <v>193</v>
      </c>
      <c r="J3" s="18">
        <v>382</v>
      </c>
    </row>
    <row r="4" spans="1:10" ht="12.75">
      <c r="A4" s="14" t="s">
        <v>12</v>
      </c>
      <c r="B4" s="15">
        <v>85</v>
      </c>
      <c r="C4" s="16">
        <v>74</v>
      </c>
      <c r="D4" s="16">
        <v>74</v>
      </c>
      <c r="E4" s="16">
        <v>74</v>
      </c>
      <c r="F4" s="16">
        <v>57</v>
      </c>
      <c r="G4" s="16">
        <v>57</v>
      </c>
      <c r="H4" s="16">
        <v>59</v>
      </c>
      <c r="I4" s="17">
        <v>53</v>
      </c>
      <c r="J4" s="19" t="s">
        <v>13</v>
      </c>
    </row>
    <row r="5" spans="1:10" ht="12.75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19</v>
      </c>
      <c r="H5" s="16" t="s">
        <v>20</v>
      </c>
      <c r="I5" s="17" t="s">
        <v>21</v>
      </c>
      <c r="J5" s="19" t="s">
        <v>22</v>
      </c>
    </row>
    <row r="6" spans="1:10" ht="12.75">
      <c r="A6" s="20" t="s">
        <v>23</v>
      </c>
      <c r="B6" s="21">
        <v>13009</v>
      </c>
      <c r="C6" s="22">
        <v>9214</v>
      </c>
      <c r="D6" s="22">
        <v>9121</v>
      </c>
      <c r="E6" s="22">
        <v>7302</v>
      </c>
      <c r="F6" s="22">
        <v>3124</v>
      </c>
      <c r="G6" s="22">
        <v>3124</v>
      </c>
      <c r="H6" s="22">
        <v>4529</v>
      </c>
      <c r="I6" s="23">
        <v>2045</v>
      </c>
      <c r="J6" s="24">
        <v>12635</v>
      </c>
    </row>
    <row r="7" spans="1:10" ht="12.75">
      <c r="A7" s="1" t="s">
        <v>24</v>
      </c>
      <c r="B7" s="25">
        <v>4932</v>
      </c>
      <c r="C7" s="26">
        <v>3824</v>
      </c>
      <c r="D7" s="26">
        <v>3667</v>
      </c>
      <c r="E7" s="26">
        <v>2496</v>
      </c>
      <c r="F7" s="26">
        <v>987</v>
      </c>
      <c r="G7" s="26">
        <v>987</v>
      </c>
      <c r="H7" s="26">
        <v>1451</v>
      </c>
      <c r="I7" s="27">
        <v>682</v>
      </c>
      <c r="J7" s="28">
        <v>3790</v>
      </c>
    </row>
    <row r="8" spans="1:10" ht="12.75">
      <c r="A8" s="20" t="s">
        <v>25</v>
      </c>
      <c r="B8" s="29">
        <v>3946</v>
      </c>
      <c r="C8" s="30">
        <v>3029</v>
      </c>
      <c r="D8" s="30">
        <v>2928</v>
      </c>
      <c r="E8" s="30">
        <v>2624</v>
      </c>
      <c r="F8" s="30">
        <v>1280</v>
      </c>
      <c r="G8" s="30">
        <v>1328</v>
      </c>
      <c r="H8" s="30">
        <v>4593</v>
      </c>
      <c r="I8" s="31">
        <v>933</v>
      </c>
      <c r="J8" s="24">
        <v>9978</v>
      </c>
    </row>
    <row r="9" spans="1:10" ht="12.75">
      <c r="A9" s="1" t="s">
        <v>24</v>
      </c>
      <c r="B9" s="25">
        <v>2683</v>
      </c>
      <c r="C9" s="26">
        <v>1235</v>
      </c>
      <c r="D9" s="26">
        <v>1253</v>
      </c>
      <c r="E9" s="26">
        <v>1494</v>
      </c>
      <c r="F9" s="26">
        <v>453</v>
      </c>
      <c r="G9" s="26">
        <v>566</v>
      </c>
      <c r="H9" s="26">
        <v>1377</v>
      </c>
      <c r="I9" s="27">
        <v>384</v>
      </c>
      <c r="J9" s="28">
        <v>7354</v>
      </c>
    </row>
    <row r="10" spans="1:10" ht="12.75">
      <c r="A10" s="14" t="s">
        <v>26</v>
      </c>
      <c r="B10" s="32">
        <v>12350</v>
      </c>
      <c r="C10" s="33">
        <v>7400</v>
      </c>
      <c r="D10" s="33">
        <v>8000</v>
      </c>
      <c r="E10" s="33">
        <v>8122</v>
      </c>
      <c r="F10" s="33">
        <v>4300</v>
      </c>
      <c r="G10" s="33">
        <v>4300</v>
      </c>
      <c r="H10" s="33">
        <v>5100</v>
      </c>
      <c r="I10" s="34">
        <v>3468</v>
      </c>
      <c r="J10" s="35" t="s">
        <v>27</v>
      </c>
    </row>
    <row r="11" spans="1:10" ht="12.75">
      <c r="A11" s="14" t="s">
        <v>28</v>
      </c>
      <c r="B11" s="15">
        <v>17.3</v>
      </c>
      <c r="C11" s="16">
        <v>16.5</v>
      </c>
      <c r="D11" s="16">
        <v>16.5</v>
      </c>
      <c r="E11" s="16">
        <v>16.5</v>
      </c>
      <c r="F11" s="16">
        <v>14.5</v>
      </c>
      <c r="G11" s="16">
        <v>14.5</v>
      </c>
      <c r="H11" s="16">
        <v>13.3</v>
      </c>
      <c r="I11" s="17">
        <v>12</v>
      </c>
      <c r="J11" s="19" t="s">
        <v>29</v>
      </c>
    </row>
    <row r="12" spans="1:10" ht="12.75">
      <c r="A12" s="14" t="s">
        <v>30</v>
      </c>
      <c r="B12" s="15">
        <v>450</v>
      </c>
      <c r="C12" s="16">
        <v>240</v>
      </c>
      <c r="D12" s="16">
        <v>270</v>
      </c>
      <c r="E12" s="16">
        <v>270</v>
      </c>
      <c r="F12" s="16">
        <v>180</v>
      </c>
      <c r="G12" s="16">
        <v>180</v>
      </c>
      <c r="H12" s="16">
        <v>140</v>
      </c>
      <c r="I12" s="17">
        <v>170</v>
      </c>
      <c r="J12" s="19">
        <v>360</v>
      </c>
    </row>
    <row r="13" spans="1:10" ht="12.75">
      <c r="A13" s="14" t="s">
        <v>31</v>
      </c>
      <c r="B13" s="15">
        <v>66</v>
      </c>
      <c r="C13" s="16">
        <v>50</v>
      </c>
      <c r="D13" s="16">
        <v>50</v>
      </c>
      <c r="E13" s="16">
        <v>42</v>
      </c>
      <c r="F13" s="16">
        <v>24</v>
      </c>
      <c r="G13" s="16">
        <v>24</v>
      </c>
      <c r="H13" s="16">
        <v>37</v>
      </c>
      <c r="I13" s="17">
        <v>24</v>
      </c>
      <c r="J13" s="36">
        <v>56</v>
      </c>
    </row>
    <row r="14" spans="1:10" ht="12.75">
      <c r="A14" s="20" t="s">
        <v>32</v>
      </c>
      <c r="B14" s="37" t="s">
        <v>33</v>
      </c>
      <c r="C14" s="38" t="s">
        <v>34</v>
      </c>
      <c r="D14" s="38" t="s">
        <v>35</v>
      </c>
      <c r="E14" s="38"/>
      <c r="F14" s="38"/>
      <c r="G14" s="38"/>
      <c r="H14" s="38"/>
      <c r="I14" s="39"/>
      <c r="J14" s="13" t="s">
        <v>36</v>
      </c>
    </row>
    <row r="15" spans="1:10" ht="12.75">
      <c r="A15" s="40" t="s">
        <v>37</v>
      </c>
      <c r="B15" s="41" t="s">
        <v>38</v>
      </c>
      <c r="C15" s="42" t="s">
        <v>39</v>
      </c>
      <c r="D15" s="42" t="s">
        <v>40</v>
      </c>
      <c r="E15" s="42">
        <v>500</v>
      </c>
      <c r="F15" s="42">
        <v>300</v>
      </c>
      <c r="G15" s="42">
        <v>300</v>
      </c>
      <c r="H15" s="42">
        <v>220</v>
      </c>
      <c r="I15" s="43">
        <v>236</v>
      </c>
      <c r="J15" s="44" t="s">
        <v>41</v>
      </c>
    </row>
    <row r="16" spans="1:10" ht="12.75">
      <c r="A16" s="20" t="s">
        <v>42</v>
      </c>
      <c r="B16" s="37" t="s">
        <v>43</v>
      </c>
      <c r="C16" s="38"/>
      <c r="D16" s="38"/>
      <c r="E16" s="38"/>
      <c r="F16" s="38"/>
      <c r="G16" s="38"/>
      <c r="H16" s="38"/>
      <c r="I16" s="39"/>
      <c r="J16" s="13" t="s">
        <v>36</v>
      </c>
    </row>
    <row r="17" spans="1:10" ht="12.75">
      <c r="A17" s="40" t="s">
        <v>44</v>
      </c>
      <c r="B17" s="41" t="s">
        <v>45</v>
      </c>
      <c r="C17" s="42">
        <v>500</v>
      </c>
      <c r="D17" s="42">
        <v>500</v>
      </c>
      <c r="E17" s="42">
        <v>450</v>
      </c>
      <c r="F17" s="42">
        <v>250</v>
      </c>
      <c r="G17" s="42">
        <v>250</v>
      </c>
      <c r="H17" s="42">
        <v>210</v>
      </c>
      <c r="I17" s="43">
        <v>190</v>
      </c>
      <c r="J17" s="44" t="s">
        <v>41</v>
      </c>
    </row>
    <row r="18" spans="1:10" ht="12.75">
      <c r="A18" s="14" t="s">
        <v>46</v>
      </c>
      <c r="B18" s="15">
        <v>61</v>
      </c>
      <c r="C18" s="16">
        <v>4</v>
      </c>
      <c r="D18" s="16">
        <v>54</v>
      </c>
      <c r="E18" s="16">
        <v>9</v>
      </c>
      <c r="F18" s="16" t="s">
        <v>47</v>
      </c>
      <c r="G18" s="16" t="s">
        <v>47</v>
      </c>
      <c r="H18" s="16">
        <v>8</v>
      </c>
      <c r="I18" s="17" t="s">
        <v>47</v>
      </c>
      <c r="J18" s="13">
        <v>48</v>
      </c>
    </row>
    <row r="19" spans="1:10" ht="12.75">
      <c r="A19" s="1" t="s">
        <v>48</v>
      </c>
      <c r="B19" s="45">
        <v>9</v>
      </c>
      <c r="C19" s="46">
        <v>23</v>
      </c>
      <c r="D19" s="46">
        <v>0</v>
      </c>
      <c r="E19" s="46">
        <v>0</v>
      </c>
      <c r="F19" s="46" t="s">
        <v>47</v>
      </c>
      <c r="G19" s="46" t="s">
        <v>47</v>
      </c>
      <c r="H19" s="46">
        <v>0</v>
      </c>
      <c r="I19" s="47" t="s">
        <v>47</v>
      </c>
      <c r="J19" s="13">
        <v>0</v>
      </c>
    </row>
    <row r="20" spans="1:10" ht="12.75">
      <c r="A20" s="1" t="s">
        <v>49</v>
      </c>
      <c r="B20" s="45">
        <v>20</v>
      </c>
      <c r="C20" s="46">
        <v>80</v>
      </c>
      <c r="D20" s="46">
        <v>28</v>
      </c>
      <c r="E20" s="46">
        <v>33</v>
      </c>
      <c r="F20" s="46" t="s">
        <v>47</v>
      </c>
      <c r="G20" s="46" t="s">
        <v>47</v>
      </c>
      <c r="H20" s="46">
        <v>17</v>
      </c>
      <c r="I20" s="47" t="s">
        <v>47</v>
      </c>
      <c r="J20" s="13">
        <v>56</v>
      </c>
    </row>
    <row r="21" spans="1:10" ht="12.75">
      <c r="A21" s="1" t="s">
        <v>50</v>
      </c>
      <c r="B21" s="45">
        <v>0</v>
      </c>
      <c r="C21" s="46">
        <v>0</v>
      </c>
      <c r="D21" s="46">
        <v>0</v>
      </c>
      <c r="E21" s="46">
        <v>0</v>
      </c>
      <c r="F21" s="46">
        <v>0</v>
      </c>
      <c r="G21" s="46" t="s">
        <v>47</v>
      </c>
      <c r="H21" s="46">
        <v>0</v>
      </c>
      <c r="I21" s="47" t="s">
        <v>47</v>
      </c>
      <c r="J21" s="13">
        <v>3</v>
      </c>
    </row>
    <row r="22" spans="1:10" ht="13.5" thickBot="1">
      <c r="A22" s="1" t="s">
        <v>51</v>
      </c>
      <c r="B22" s="45">
        <v>1</v>
      </c>
      <c r="C22" s="46">
        <v>1</v>
      </c>
      <c r="D22" s="46">
        <v>1</v>
      </c>
      <c r="E22" s="46">
        <v>2</v>
      </c>
      <c r="F22" s="46" t="s">
        <v>47</v>
      </c>
      <c r="G22" s="46" t="s">
        <v>47</v>
      </c>
      <c r="H22" s="46">
        <v>1</v>
      </c>
      <c r="I22" s="47" t="s">
        <v>47</v>
      </c>
      <c r="J22" s="48">
        <v>2</v>
      </c>
    </row>
    <row r="23" spans="1:10" ht="13.5" thickTop="1">
      <c r="A23" s="1" t="s">
        <v>52</v>
      </c>
      <c r="B23" s="49">
        <f aca="true" t="shared" si="0" ref="B23:J23">SUM(B18:B22)</f>
        <v>91</v>
      </c>
      <c r="C23" s="50">
        <f t="shared" si="0"/>
        <v>108</v>
      </c>
      <c r="D23" s="50">
        <f t="shared" si="0"/>
        <v>83</v>
      </c>
      <c r="E23" s="50">
        <f t="shared" si="0"/>
        <v>44</v>
      </c>
      <c r="F23" s="50">
        <f t="shared" si="0"/>
        <v>0</v>
      </c>
      <c r="G23" s="50">
        <f t="shared" si="0"/>
        <v>0</v>
      </c>
      <c r="H23" s="50">
        <f t="shared" si="0"/>
        <v>26</v>
      </c>
      <c r="I23" s="51">
        <f t="shared" si="0"/>
        <v>0</v>
      </c>
      <c r="J23" s="44">
        <f t="shared" si="0"/>
        <v>109</v>
      </c>
    </row>
    <row r="24" spans="1:10" ht="12.75">
      <c r="A24" s="14" t="s">
        <v>53</v>
      </c>
      <c r="B24" s="15">
        <f aca="true" t="shared" si="1" ref="B24:H24">(B18*4)+(B19*3)+(B20*2)+(B21*4)+(B22*2)</f>
        <v>313</v>
      </c>
      <c r="C24" s="16">
        <f t="shared" si="1"/>
        <v>247</v>
      </c>
      <c r="D24" s="16">
        <f t="shared" si="1"/>
        <v>274</v>
      </c>
      <c r="E24" s="16">
        <f t="shared" si="1"/>
        <v>106</v>
      </c>
      <c r="F24" s="16" t="s">
        <v>47</v>
      </c>
      <c r="G24" s="16" t="s">
        <v>47</v>
      </c>
      <c r="H24" s="16">
        <f t="shared" si="1"/>
        <v>68</v>
      </c>
      <c r="I24" s="17" t="s">
        <v>47</v>
      </c>
      <c r="J24" s="19">
        <v>320</v>
      </c>
    </row>
    <row r="25" spans="1:10" ht="12.75">
      <c r="A25" s="20" t="s">
        <v>54</v>
      </c>
      <c r="B25" s="21">
        <f aca="true" t="shared" si="2" ref="B25:I25">B26*20</f>
        <v>2680</v>
      </c>
      <c r="C25" s="22">
        <f t="shared" si="2"/>
        <v>1760</v>
      </c>
      <c r="D25" s="22">
        <f t="shared" si="2"/>
        <v>1760</v>
      </c>
      <c r="E25" s="22">
        <f t="shared" si="2"/>
        <v>1380</v>
      </c>
      <c r="F25" s="22">
        <f t="shared" si="2"/>
        <v>680</v>
      </c>
      <c r="G25" s="22">
        <f t="shared" si="2"/>
        <v>680</v>
      </c>
      <c r="H25" s="22">
        <f t="shared" si="2"/>
        <v>720</v>
      </c>
      <c r="I25" s="23">
        <f t="shared" si="2"/>
        <v>580</v>
      </c>
      <c r="J25" s="24">
        <v>1600</v>
      </c>
    </row>
    <row r="26" spans="1:10" ht="12.75">
      <c r="A26" s="1" t="s">
        <v>55</v>
      </c>
      <c r="B26" s="45">
        <v>134</v>
      </c>
      <c r="C26" s="46">
        <v>88</v>
      </c>
      <c r="D26" s="46">
        <v>88</v>
      </c>
      <c r="E26" s="46">
        <v>69</v>
      </c>
      <c r="F26" s="46">
        <v>34</v>
      </c>
      <c r="G26" s="46">
        <v>34</v>
      </c>
      <c r="H26" s="46">
        <v>36</v>
      </c>
      <c r="I26" s="47">
        <v>29</v>
      </c>
      <c r="J26" s="44">
        <v>80</v>
      </c>
    </row>
    <row r="27" spans="1:10" ht="12.75">
      <c r="A27" s="20" t="s">
        <v>56</v>
      </c>
      <c r="B27" s="37"/>
      <c r="C27" s="38"/>
      <c r="D27" s="38"/>
      <c r="E27" s="38"/>
      <c r="F27" s="38"/>
      <c r="G27" s="38"/>
      <c r="H27" s="38"/>
      <c r="I27" s="39"/>
      <c r="J27" s="13"/>
    </row>
    <row r="28" spans="1:10" ht="13.5" thickBot="1">
      <c r="A28" s="40" t="s">
        <v>57</v>
      </c>
      <c r="B28" s="41">
        <v>16</v>
      </c>
      <c r="C28" s="42">
        <v>11</v>
      </c>
      <c r="D28" s="42">
        <v>18</v>
      </c>
      <c r="E28" s="42">
        <v>11</v>
      </c>
      <c r="F28" s="42">
        <v>10</v>
      </c>
      <c r="G28" s="42">
        <v>13</v>
      </c>
      <c r="H28" s="42">
        <v>24</v>
      </c>
      <c r="I28" s="52">
        <v>10</v>
      </c>
      <c r="J28" s="53">
        <v>20</v>
      </c>
    </row>
    <row r="29" spans="1:10" ht="13.5" thickTop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ht="12.75">
      <c r="A30" s="55" t="s">
        <v>58</v>
      </c>
    </row>
    <row r="31" spans="1:10" ht="12.75">
      <c r="A31" s="56" t="s">
        <v>60</v>
      </c>
      <c r="B31" s="3"/>
      <c r="C31" s="3"/>
      <c r="D31" s="3"/>
      <c r="E31" s="3"/>
      <c r="F31" s="3" t="s">
        <v>59</v>
      </c>
      <c r="G31" s="3"/>
      <c r="H31" s="3"/>
      <c r="I31" s="3"/>
      <c r="J31" s="3"/>
    </row>
  </sheetData>
  <sheetProtection/>
  <printOptions horizontalCentered="1" verticalCentered="1"/>
  <pageMargins left="0" right="0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9"/>
  <sheetViews>
    <sheetView tabSelected="1" showOutlineSymbols="0" zoomScale="90" zoomScaleNormal="90" zoomScalePageLayoutView="0" workbookViewId="0" topLeftCell="A1">
      <selection activeCell="E5" sqref="E5"/>
    </sheetView>
  </sheetViews>
  <sheetFormatPr defaultColWidth="9.6640625" defaultRowHeight="15"/>
  <cols>
    <col min="1" max="1" width="27.99609375" style="57" customWidth="1"/>
    <col min="2" max="3" width="13.77734375" style="57" customWidth="1"/>
    <col min="4" max="4" width="9.6640625" style="58" customWidth="1"/>
    <col min="5" max="16384" width="9.6640625" style="57" customWidth="1"/>
  </cols>
  <sheetData>
    <row r="1" spans="1:3" ht="30">
      <c r="A1" s="88" t="s">
        <v>76</v>
      </c>
      <c r="B1" s="89"/>
      <c r="C1" s="90"/>
    </row>
    <row r="2" spans="1:4" ht="19.5" customHeight="1">
      <c r="A2" s="81" t="s">
        <v>79</v>
      </c>
      <c r="B2" s="82" t="s">
        <v>77</v>
      </c>
      <c r="C2" s="83" t="s">
        <v>78</v>
      </c>
      <c r="D2" s="73"/>
    </row>
    <row r="3" spans="1:4" ht="21.75" customHeight="1">
      <c r="A3" s="69" t="s">
        <v>61</v>
      </c>
      <c r="B3" s="63">
        <v>2002</v>
      </c>
      <c r="C3" s="84">
        <v>2006</v>
      </c>
      <c r="D3" s="74"/>
    </row>
    <row r="4" spans="1:4" ht="21.75" customHeight="1">
      <c r="A4" s="70" t="s">
        <v>82</v>
      </c>
      <c r="B4" s="91" t="s">
        <v>84</v>
      </c>
      <c r="C4" s="91" t="s">
        <v>84</v>
      </c>
      <c r="D4" s="74"/>
    </row>
    <row r="5" spans="1:4" ht="21.75" customHeight="1">
      <c r="A5" s="70" t="s">
        <v>83</v>
      </c>
      <c r="B5" s="91" t="s">
        <v>88</v>
      </c>
      <c r="C5" s="91" t="s">
        <v>88</v>
      </c>
      <c r="D5" s="74"/>
    </row>
    <row r="6" spans="1:244" s="59" customFormat="1" ht="21.75" customHeight="1">
      <c r="A6" s="70" t="s">
        <v>90</v>
      </c>
      <c r="B6" s="91" t="s">
        <v>85</v>
      </c>
      <c r="C6" s="91" t="s">
        <v>85</v>
      </c>
      <c r="D6" s="74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</row>
    <row r="7" spans="1:4" ht="21.75" customHeight="1">
      <c r="A7" s="70" t="s">
        <v>62</v>
      </c>
      <c r="B7" s="92">
        <v>1192</v>
      </c>
      <c r="C7" s="93">
        <v>1192</v>
      </c>
      <c r="D7" s="74"/>
    </row>
    <row r="8" spans="1:4" ht="21.75" customHeight="1">
      <c r="A8" s="70" t="s">
        <v>69</v>
      </c>
      <c r="B8" s="94">
        <v>2254</v>
      </c>
      <c r="C8" s="94">
        <v>2334</v>
      </c>
      <c r="D8" s="75"/>
    </row>
    <row r="9" spans="1:4" ht="21.75" customHeight="1">
      <c r="A9" s="77" t="s">
        <v>73</v>
      </c>
      <c r="B9" s="95" t="s">
        <v>47</v>
      </c>
      <c r="C9" s="95" t="s">
        <v>47</v>
      </c>
      <c r="D9" s="74"/>
    </row>
    <row r="10" spans="1:4" ht="21.75" customHeight="1">
      <c r="A10" s="70" t="s">
        <v>63</v>
      </c>
      <c r="B10" s="94">
        <v>96</v>
      </c>
      <c r="C10" s="96">
        <v>96</v>
      </c>
      <c r="D10" s="75"/>
    </row>
    <row r="11" spans="1:4" ht="21.75" customHeight="1">
      <c r="A11" s="77" t="s">
        <v>73</v>
      </c>
      <c r="B11" s="95">
        <v>95</v>
      </c>
      <c r="C11" s="97">
        <v>95</v>
      </c>
      <c r="D11" s="74"/>
    </row>
    <row r="12" spans="1:4" ht="21.75" customHeight="1">
      <c r="A12" s="70" t="s">
        <v>72</v>
      </c>
      <c r="B12" s="92">
        <v>3000</v>
      </c>
      <c r="C12" s="93">
        <v>3000</v>
      </c>
      <c r="D12" s="74"/>
    </row>
    <row r="13" spans="1:4" ht="21.75" customHeight="1">
      <c r="A13" s="70" t="s">
        <v>64</v>
      </c>
      <c r="B13" s="98">
        <v>14</v>
      </c>
      <c r="C13" s="99">
        <v>14</v>
      </c>
      <c r="D13" s="74"/>
    </row>
    <row r="14" spans="1:4" ht="21.75" customHeight="1">
      <c r="A14" s="70" t="s">
        <v>71</v>
      </c>
      <c r="B14" s="91">
        <v>110</v>
      </c>
      <c r="C14" s="100">
        <v>110</v>
      </c>
      <c r="D14" s="74"/>
    </row>
    <row r="15" spans="1:4" ht="21.75" customHeight="1">
      <c r="A15" s="70" t="s">
        <v>65</v>
      </c>
      <c r="B15" s="101" t="s">
        <v>86</v>
      </c>
      <c r="C15" s="101" t="s">
        <v>86</v>
      </c>
      <c r="D15" s="74"/>
    </row>
    <row r="16" spans="1:4" ht="21.75" customHeight="1">
      <c r="A16" s="70" t="s">
        <v>66</v>
      </c>
      <c r="B16" s="91">
        <v>170</v>
      </c>
      <c r="C16" s="100">
        <v>200</v>
      </c>
      <c r="D16" s="75"/>
    </row>
    <row r="17" spans="1:4" ht="21.75" customHeight="1">
      <c r="A17" s="71" t="s">
        <v>46</v>
      </c>
      <c r="B17" s="102">
        <v>0</v>
      </c>
      <c r="C17" s="103">
        <v>0</v>
      </c>
      <c r="D17" s="74"/>
    </row>
    <row r="18" spans="1:4" ht="21.75" customHeight="1">
      <c r="A18" s="69" t="s">
        <v>48</v>
      </c>
      <c r="B18" s="63">
        <v>0</v>
      </c>
      <c r="C18" s="84">
        <v>0</v>
      </c>
      <c r="D18" s="74"/>
    </row>
    <row r="19" spans="1:4" ht="21.75" customHeight="1">
      <c r="A19" s="69" t="s">
        <v>49</v>
      </c>
      <c r="B19" s="63">
        <v>0</v>
      </c>
      <c r="C19" s="84">
        <v>0</v>
      </c>
      <c r="D19" s="74"/>
    </row>
    <row r="20" spans="1:4" ht="21.75" customHeight="1">
      <c r="A20" s="69" t="s">
        <v>74</v>
      </c>
      <c r="B20" s="63">
        <v>0</v>
      </c>
      <c r="C20" s="84">
        <v>0</v>
      </c>
      <c r="D20" s="74"/>
    </row>
    <row r="21" spans="1:4" ht="21.75" customHeight="1">
      <c r="A21" s="69" t="s">
        <v>75</v>
      </c>
      <c r="B21" s="63">
        <v>0</v>
      </c>
      <c r="C21" s="84">
        <v>0</v>
      </c>
      <c r="D21" s="74"/>
    </row>
    <row r="22" spans="1:4" ht="21.75" customHeight="1">
      <c r="A22" s="79" t="s">
        <v>67</v>
      </c>
      <c r="B22" s="65">
        <f>SUM(B17:B21)</f>
        <v>0</v>
      </c>
      <c r="C22" s="64">
        <f>SUM(C17:C21)</f>
        <v>0</v>
      </c>
      <c r="D22" s="74"/>
    </row>
    <row r="23" spans="1:4" ht="21.75" customHeight="1">
      <c r="A23" s="80" t="s">
        <v>68</v>
      </c>
      <c r="B23" s="67">
        <f>SUM(B17*4)+(B18*3)+(B19*2)+(B20*4)+(B21*2)</f>
        <v>0</v>
      </c>
      <c r="C23" s="66">
        <f>SUM(C17*4)+(C18*3)+(C19*2)+(C20*4)+(C21*2)</f>
        <v>0</v>
      </c>
      <c r="D23" s="74"/>
    </row>
    <row r="24" spans="1:4" ht="21.75" customHeight="1">
      <c r="A24" s="69" t="s">
        <v>70</v>
      </c>
      <c r="B24" s="68">
        <v>600</v>
      </c>
      <c r="C24" s="85">
        <v>600</v>
      </c>
      <c r="D24" s="75"/>
    </row>
    <row r="25" spans="1:4" ht="21.75" customHeight="1">
      <c r="A25" s="78" t="s">
        <v>80</v>
      </c>
      <c r="B25" s="66">
        <v>30</v>
      </c>
      <c r="C25" s="86">
        <v>30</v>
      </c>
      <c r="D25" s="74"/>
    </row>
    <row r="26" spans="1:4" ht="21.75" customHeight="1">
      <c r="A26" s="72" t="s">
        <v>89</v>
      </c>
      <c r="B26" s="66">
        <v>10</v>
      </c>
      <c r="C26" s="86">
        <v>10</v>
      </c>
      <c r="D26" s="76"/>
    </row>
    <row r="27" spans="1:3" ht="15">
      <c r="A27" s="61" t="s">
        <v>81</v>
      </c>
      <c r="B27" s="62"/>
      <c r="C27" s="62"/>
    </row>
    <row r="28" spans="1:3" ht="15">
      <c r="A28" s="87" t="s">
        <v>87</v>
      </c>
      <c r="B28" s="60"/>
      <c r="C28" s="60"/>
    </row>
    <row r="29" spans="1:3" ht="15">
      <c r="A29" s="61"/>
      <c r="B29" s="61"/>
      <c r="C29" s="61"/>
    </row>
  </sheetData>
  <sheetProtection/>
  <mergeCells count="1">
    <mergeCell ref="A1:C1"/>
  </mergeCells>
  <printOptions horizontalCentered="1"/>
  <pageMargins left="0.5" right="0.5" top="1" bottom="1" header="0.5" footer="0.5"/>
  <pageSetup horizontalDpi="600" verticalDpi="600" orientation="landscape" scale="76" r:id="rId1"/>
  <headerFooter alignWithMargins="0">
    <oddFooter>&amp;L&amp;8&amp;F&amp;R&amp;8ADOT/PF Southeast Region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 - Alaska Marine Highway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BrianB</dc:creator>
  <cp:keywords/>
  <dc:description>Gary Smith has suggested that he would like to maintain this form as of 11/30/99.  Go to him for the most updated version.  </dc:description>
  <cp:lastModifiedBy>AK DOT</cp:lastModifiedBy>
  <cp:lastPrinted>2008-12-15T19:19:35Z</cp:lastPrinted>
  <dcterms:created xsi:type="dcterms:W3CDTF">2000-11-03T17:41:21Z</dcterms:created>
  <dcterms:modified xsi:type="dcterms:W3CDTF">2008-12-15T19:20:28Z</dcterms:modified>
  <cp:category/>
  <cp:version/>
  <cp:contentType/>
  <cp:contentStatus/>
</cp:coreProperties>
</file>